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370g6\Profili Utenti\rossanagrazioli\Desktop\TRASPARENZA_SITO\"/>
    </mc:Choice>
  </mc:AlternateContent>
  <bookViews>
    <workbookView xWindow="0" yWindow="0" windowWidth="23040" windowHeight="9210"/>
  </bookViews>
  <sheets>
    <sheet name="Costi Contabilizzati 2019" sheetId="5" r:id="rId1"/>
  </sheets>
  <calcPr calcId="162913"/>
</workbook>
</file>

<file path=xl/calcChain.xml><?xml version="1.0" encoding="utf-8"?>
<calcChain xmlns="http://schemas.openxmlformats.org/spreadsheetml/2006/main">
  <c r="B20" i="5" l="1"/>
  <c r="B23" i="5"/>
  <c r="C26" i="5"/>
  <c r="C29" i="5" s="1"/>
  <c r="D5" i="5"/>
  <c r="D26" i="5" s="1"/>
  <c r="D29" i="5" s="1"/>
  <c r="E7" i="5"/>
  <c r="E8" i="5"/>
  <c r="E20" i="5"/>
  <c r="F23" i="5"/>
  <c r="F26" i="5" s="1"/>
  <c r="F29" i="5" s="1"/>
  <c r="B26" i="5" l="1"/>
  <c r="B29" i="5" s="1"/>
  <c r="E26" i="5"/>
  <c r="E29" i="5" s="1"/>
  <c r="Q29" i="5"/>
  <c r="P29" i="5"/>
  <c r="O29" i="5"/>
  <c r="N29" i="5"/>
  <c r="M29" i="5"/>
  <c r="L29" i="5"/>
  <c r="K29" i="5"/>
  <c r="J29" i="5"/>
  <c r="I29" i="5"/>
  <c r="H29" i="5"/>
  <c r="G29" i="5"/>
</calcChain>
</file>

<file path=xl/sharedStrings.xml><?xml version="1.0" encoding="utf-8"?>
<sst xmlns="http://schemas.openxmlformats.org/spreadsheetml/2006/main" count="45" uniqueCount="45">
  <si>
    <t>Voci</t>
  </si>
  <si>
    <t>Godimento di beni di terzi</t>
  </si>
  <si>
    <t>Personale</t>
  </si>
  <si>
    <t>Ammortamenti e svalutazioni</t>
  </si>
  <si>
    <t>COSTI DIRETTI AREE/SERVIZI</t>
  </si>
  <si>
    <t>TOTALE Costi Diretti Aree/Servizi</t>
  </si>
  <si>
    <t>Materiale di consumo</t>
  </si>
  <si>
    <t>Altri costi personale dipendente</t>
  </si>
  <si>
    <t>Lavoro Somministrato</t>
  </si>
  <si>
    <t>Indennità Utenti e borse di studio</t>
  </si>
  <si>
    <t>Cooperative</t>
  </si>
  <si>
    <t>Trasporto</t>
  </si>
  <si>
    <t>Refezione CDD utenti e personale</t>
  </si>
  <si>
    <t>Utenze e rimborsi ai comuni</t>
  </si>
  <si>
    <t>Costi immobili (pulizie, spese condominiali, manutenzioni, ecc…)</t>
  </si>
  <si>
    <t>Altre prestazioni di servizi</t>
  </si>
  <si>
    <t>Adempimenti in materia di sicurezza</t>
  </si>
  <si>
    <t>Accantonamento per rischi</t>
  </si>
  <si>
    <t>Collaboratori comprese prestazioni medico specialistiche</t>
  </si>
  <si>
    <t>Consulenti</t>
  </si>
  <si>
    <t>Assicurazioni e INAIL</t>
  </si>
  <si>
    <t>Perdite su crediti</t>
  </si>
  <si>
    <t>Accantonamenti (acc. F.do svalutazioni, Altri accantonamenti INPS)</t>
  </si>
  <si>
    <t>IMPOSTE E TASSE</t>
  </si>
  <si>
    <t>Oneri diversi di gestione e sopravvenienze passive</t>
  </si>
  <si>
    <t xml:space="preserve">COSTI INDIRETTI </t>
  </si>
  <si>
    <t>TOTALE COMPLESSIVO COSTI CONTABILIZZATI</t>
  </si>
  <si>
    <t xml:space="preserve">Ufficio Unico </t>
  </si>
  <si>
    <t xml:space="preserve">Servizio di Supporto Ufficio di Piano </t>
  </si>
  <si>
    <t xml:space="preserve">Agenzia Sociale SistemAbitare  </t>
  </si>
  <si>
    <t xml:space="preserve">Servizio di Protezione Giuridica </t>
  </si>
  <si>
    <t xml:space="preserve">Ufficio Progetti Monza Brianza </t>
  </si>
  <si>
    <t xml:space="preserve">Formazione Giovani e Adolescenti </t>
  </si>
  <si>
    <t xml:space="preserve">Formazione Adulti </t>
  </si>
  <si>
    <t xml:space="preserve">Servizi al Lavoro - SIL e Doti Lift Match e progetti diversi </t>
  </si>
  <si>
    <t>Servizi al Lavoro - Servizio Inclusione Adulti (Reddito di Cittadinanza, PUC e altro)</t>
  </si>
  <si>
    <t xml:space="preserve"> S.T.D. </t>
  </si>
  <si>
    <t xml:space="preserve">C.D.D. </t>
  </si>
  <si>
    <t xml:space="preserve">C.S.S. </t>
  </si>
  <si>
    <t xml:space="preserve"> C.D.I. </t>
  </si>
  <si>
    <t xml:space="preserve"> MINORI </t>
  </si>
  <si>
    <t xml:space="preserve">Progetto Fondazione Cariplo "TIKI TAKA" </t>
  </si>
  <si>
    <t xml:space="preserve">HOME CARE PREMIUM </t>
  </si>
  <si>
    <t>Azienda Speciale "Consorzio Desio-Brianza"</t>
  </si>
  <si>
    <t>COSTI CONTABILIZZATI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</si>
</sst>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i/>
      <sz val="11"/>
      <name val="Cambria"/>
      <family val="1"/>
    </font>
    <font>
      <b/>
      <sz val="11"/>
      <name val="Calibri"/>
      <family val="2"/>
    </font>
    <font>
      <b/>
      <i/>
      <sz val="12"/>
      <name val="Cambria"/>
      <family val="1"/>
    </font>
    <font>
      <b/>
      <i/>
      <sz val="10"/>
      <name val="Cambria"/>
      <family val="1"/>
    </font>
    <font>
      <sz val="10"/>
      <color rgb="FFFF0000"/>
      <name val="Calibri"/>
      <family val="2"/>
    </font>
    <font>
      <sz val="10"/>
      <name val="Arial"/>
      <family val="2"/>
    </font>
    <font>
      <b/>
      <i/>
      <sz val="22"/>
      <color indexed="8"/>
      <name val="Cambria"/>
      <family val="1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6">
    <xf numFmtId="0" fontId="0" fillId="0" borderId="0" xfId="0"/>
    <xf numFmtId="43" fontId="4" fillId="0" borderId="2" xfId="1" applyFont="1" applyFill="1" applyBorder="1" applyAlignment="1">
      <alignment horizontal="left" indent="2"/>
    </xf>
    <xf numFmtId="43" fontId="5" fillId="0" borderId="2" xfId="1" applyFont="1" applyFill="1" applyBorder="1" applyAlignment="1">
      <alignment horizontal="left" indent="2"/>
    </xf>
    <xf numFmtId="43" fontId="4" fillId="0" borderId="2" xfId="1" applyFont="1" applyBorder="1" applyAlignment="1">
      <alignment horizontal="left" indent="2"/>
    </xf>
    <xf numFmtId="43" fontId="0" fillId="0" borderId="0" xfId="1" applyFont="1"/>
    <xf numFmtId="0" fontId="6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3" fontId="5" fillId="0" borderId="2" xfId="1" applyFont="1" applyFill="1" applyBorder="1" applyAlignment="1">
      <alignment horizontal="left" wrapText="1"/>
    </xf>
    <xf numFmtId="43" fontId="5" fillId="0" borderId="2" xfId="0" applyNumberFormat="1" applyFont="1" applyBorder="1"/>
    <xf numFmtId="43" fontId="5" fillId="0" borderId="2" xfId="0" applyNumberFormat="1" applyFont="1" applyFill="1" applyBorder="1"/>
    <xf numFmtId="43" fontId="9" fillId="0" borderId="2" xfId="1" applyFont="1" applyFill="1" applyBorder="1"/>
    <xf numFmtId="43" fontId="9" fillId="0" borderId="2" xfId="1" applyFont="1" applyBorder="1"/>
    <xf numFmtId="0" fontId="11" fillId="0" borderId="2" xfId="0" applyFont="1" applyFill="1" applyBorder="1" applyAlignment="1">
      <alignment horizontal="center" vertical="center"/>
    </xf>
    <xf numFmtId="43" fontId="5" fillId="0" borderId="2" xfId="1" applyFont="1" applyBorder="1" applyAlignment="1">
      <alignment horizontal="left" indent="2"/>
    </xf>
    <xf numFmtId="43" fontId="10" fillId="2" borderId="4" xfId="1" applyFont="1" applyFill="1" applyBorder="1" applyAlignment="1">
      <alignment horizontal="left" indent="2"/>
    </xf>
    <xf numFmtId="0" fontId="14" fillId="0" borderId="2" xfId="0" applyFont="1" applyFill="1" applyBorder="1" applyAlignment="1">
      <alignment horizontal="center" vertical="center"/>
    </xf>
    <xf numFmtId="43" fontId="5" fillId="0" borderId="2" xfId="0" applyNumberFormat="1" applyFont="1" applyBorder="1" applyAlignment="1">
      <alignment wrapText="1"/>
    </xf>
    <xf numFmtId="43" fontId="9" fillId="0" borderId="2" xfId="1" applyFont="1" applyBorder="1" applyAlignment="1">
      <alignment wrapText="1"/>
    </xf>
    <xf numFmtId="43" fontId="5" fillId="0" borderId="2" xfId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43" fontId="9" fillId="0" borderId="0" xfId="0" applyNumberFormat="1" applyFont="1" applyAlignment="1">
      <alignment wrapText="1"/>
    </xf>
    <xf numFmtId="43" fontId="5" fillId="0" borderId="2" xfId="0" applyNumberFormat="1" applyFont="1" applyFill="1" applyBorder="1" applyAlignment="1">
      <alignment wrapText="1"/>
    </xf>
    <xf numFmtId="43" fontId="15" fillId="0" borderId="2" xfId="1" applyFont="1" applyFill="1" applyBorder="1" applyAlignment="1">
      <alignment horizontal="left" indent="2"/>
    </xf>
    <xf numFmtId="43" fontId="15" fillId="0" borderId="2" xfId="0" applyNumberFormat="1" applyFont="1" applyFill="1" applyBorder="1"/>
    <xf numFmtId="43" fontId="15" fillId="0" borderId="2" xfId="0" applyNumberFormat="1" applyFont="1" applyBorder="1"/>
    <xf numFmtId="43" fontId="15" fillId="0" borderId="2" xfId="0" applyNumberFormat="1" applyFont="1" applyFill="1" applyBorder="1" applyAlignment="1">
      <alignment wrapText="1"/>
    </xf>
    <xf numFmtId="43" fontId="5" fillId="0" borderId="2" xfId="1" applyFont="1" applyFill="1" applyBorder="1"/>
    <xf numFmtId="43" fontId="5" fillId="0" borderId="2" xfId="1" applyFont="1" applyBorder="1"/>
    <xf numFmtId="43" fontId="15" fillId="0" borderId="2" xfId="1" applyFont="1" applyBorder="1"/>
    <xf numFmtId="43" fontId="4" fillId="0" borderId="2" xfId="0" applyNumberFormat="1" applyFont="1" applyBorder="1"/>
    <xf numFmtId="0" fontId="7" fillId="0" borderId="1" xfId="0" applyFont="1" applyFill="1" applyBorder="1" applyAlignment="1">
      <alignment horizontal="left" wrapText="1"/>
    </xf>
    <xf numFmtId="43" fontId="7" fillId="0" borderId="1" xfId="1" applyFont="1" applyFill="1" applyBorder="1" applyAlignment="1">
      <alignment horizontal="left" wrapText="1"/>
    </xf>
    <xf numFmtId="164" fontId="9" fillId="0" borderId="2" xfId="0" applyNumberFormat="1" applyFont="1" applyBorder="1"/>
    <xf numFmtId="0" fontId="18" fillId="0" borderId="0" xfId="0" applyFont="1"/>
    <xf numFmtId="43" fontId="10" fillId="2" borderId="2" xfId="1" applyFont="1" applyFill="1" applyBorder="1" applyAlignment="1">
      <alignment horizontal="left" wrapText="1"/>
    </xf>
    <xf numFmtId="43" fontId="10" fillId="2" borderId="2" xfId="1" applyFont="1" applyFill="1" applyBorder="1" applyAlignment="1">
      <alignment horizontal="left" indent="2"/>
    </xf>
    <xf numFmtId="43" fontId="12" fillId="2" borderId="2" xfId="1" applyFont="1" applyFill="1" applyBorder="1" applyAlignment="1">
      <alignment horizontal="left" indent="2"/>
    </xf>
    <xf numFmtId="43" fontId="9" fillId="0" borderId="2" xfId="0" applyNumberFormat="1" applyFont="1" applyBorder="1" applyAlignment="1">
      <alignment wrapText="1"/>
    </xf>
    <xf numFmtId="43" fontId="5" fillId="0" borderId="5" xfId="1" applyFont="1" applyBorder="1" applyAlignment="1">
      <alignment horizontal="left" wrapText="1"/>
    </xf>
    <xf numFmtId="43" fontId="9" fillId="0" borderId="5" xfId="1" applyFont="1" applyBorder="1"/>
    <xf numFmtId="43" fontId="15" fillId="0" borderId="5" xfId="0" applyNumberFormat="1" applyFont="1" applyFill="1" applyBorder="1" applyAlignment="1">
      <alignment wrapText="1"/>
    </xf>
    <xf numFmtId="43" fontId="5" fillId="0" borderId="5" xfId="0" applyNumberFormat="1" applyFont="1" applyFill="1" applyBorder="1" applyAlignment="1">
      <alignment wrapText="1"/>
    </xf>
    <xf numFmtId="43" fontId="9" fillId="0" borderId="5" xfId="1" applyFont="1" applyFill="1" applyBorder="1"/>
    <xf numFmtId="0" fontId="4" fillId="0" borderId="1" xfId="0" applyFont="1" applyBorder="1" applyAlignment="1"/>
    <xf numFmtId="0" fontId="7" fillId="2" borderId="1" xfId="0" applyFont="1" applyFill="1" applyBorder="1" applyAlignment="1">
      <alignment horizontal="left" wrapText="1"/>
    </xf>
    <xf numFmtId="43" fontId="12" fillId="2" borderId="5" xfId="1" applyFont="1" applyFill="1" applyBorder="1" applyAlignment="1">
      <alignment horizontal="left" indent="2"/>
    </xf>
    <xf numFmtId="164" fontId="9" fillId="0" borderId="5" xfId="0" applyNumberFormat="1" applyFont="1" applyBorder="1"/>
    <xf numFmtId="43" fontId="10" fillId="2" borderId="6" xfId="1" applyFont="1" applyFill="1" applyBorder="1" applyAlignment="1">
      <alignment horizontal="left" indent="2"/>
    </xf>
    <xf numFmtId="0" fontId="17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/>
    <xf numFmtId="0" fontId="18" fillId="0" borderId="9" xfId="0" applyFont="1" applyBorder="1" applyAlignment="1"/>
    <xf numFmtId="0" fontId="2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/>
    <xf numFmtId="0" fontId="18" fillId="0" borderId="15" xfId="0" applyFont="1" applyBorder="1" applyAlignment="1"/>
  </cellXfs>
  <cellStyles count="6">
    <cellStyle name="Migliaia" xfId="1" builtinId="3"/>
    <cellStyle name="Migliaia [0] 2 2" xfId="4"/>
    <cellStyle name="Migliaia [0] 4" xfId="2"/>
    <cellStyle name="Migliaia 3 2" xfId="5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topLeftCell="B1" zoomScaleNormal="100" workbookViewId="0">
      <selection activeCell="Q3" sqref="Q3"/>
    </sheetView>
  </sheetViews>
  <sheetFormatPr defaultRowHeight="15" x14ac:dyDescent="0.25"/>
  <cols>
    <col min="1" max="1" width="42.5703125" style="8" customWidth="1"/>
    <col min="2" max="2" width="13.85546875" style="21" customWidth="1"/>
    <col min="3" max="3" width="14.42578125" style="21" customWidth="1"/>
    <col min="4" max="4" width="15.85546875" style="21" customWidth="1"/>
    <col min="5" max="5" width="15.42578125" style="21" bestFit="1" customWidth="1"/>
    <col min="6" max="6" width="14.28515625" style="21" customWidth="1"/>
    <col min="7" max="7" width="17.28515625" bestFit="1" customWidth="1"/>
    <col min="8" max="10" width="15.42578125" bestFit="1" customWidth="1"/>
    <col min="11" max="12" width="17.28515625" bestFit="1" customWidth="1"/>
    <col min="13" max="16" width="15.42578125" bestFit="1" customWidth="1"/>
    <col min="17" max="17" width="14.28515625" bestFit="1" customWidth="1"/>
  </cols>
  <sheetData>
    <row r="1" spans="1:17" s="38" customFormat="1" ht="35.25" customHeight="1" thickBot="1" x14ac:dyDescent="0.5">
      <c r="A1" s="53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38" customFormat="1" ht="35.25" customHeight="1" thickBot="1" x14ac:dyDescent="0.5">
      <c r="A2" s="62" t="s">
        <v>44</v>
      </c>
      <c r="B2" s="63"/>
      <c r="C2" s="63"/>
      <c r="D2" s="63"/>
      <c r="E2" s="63"/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134.25" customHeight="1" x14ac:dyDescent="0.25">
      <c r="A3" s="56" t="s">
        <v>0</v>
      </c>
      <c r="B3" s="57" t="s">
        <v>27</v>
      </c>
      <c r="C3" s="57" t="s">
        <v>28</v>
      </c>
      <c r="D3" s="57" t="s">
        <v>29</v>
      </c>
      <c r="E3" s="57" t="s">
        <v>30</v>
      </c>
      <c r="F3" s="57" t="s">
        <v>31</v>
      </c>
      <c r="G3" s="58" t="s">
        <v>32</v>
      </c>
      <c r="H3" s="58" t="s">
        <v>33</v>
      </c>
      <c r="I3" s="59" t="s">
        <v>34</v>
      </c>
      <c r="J3" s="59" t="s">
        <v>35</v>
      </c>
      <c r="K3" s="57" t="s">
        <v>36</v>
      </c>
      <c r="L3" s="60" t="s">
        <v>37</v>
      </c>
      <c r="M3" s="60" t="s">
        <v>38</v>
      </c>
      <c r="N3" s="60" t="s">
        <v>39</v>
      </c>
      <c r="O3" s="60" t="s">
        <v>40</v>
      </c>
      <c r="P3" s="60" t="s">
        <v>41</v>
      </c>
      <c r="Q3" s="61" t="s">
        <v>42</v>
      </c>
    </row>
    <row r="4" spans="1:17" x14ac:dyDescent="0.25">
      <c r="A4" s="23" t="s">
        <v>4</v>
      </c>
      <c r="B4" s="22"/>
      <c r="C4" s="22"/>
      <c r="D4" s="22"/>
      <c r="E4" s="22"/>
      <c r="F4" s="20"/>
      <c r="G4" s="17"/>
      <c r="H4" s="2"/>
      <c r="I4" s="2"/>
      <c r="J4" s="1"/>
      <c r="K4" s="14"/>
      <c r="L4" s="15"/>
      <c r="M4" s="3"/>
      <c r="N4" s="3"/>
      <c r="O4" s="3"/>
      <c r="P4" s="3"/>
      <c r="Q4" s="43"/>
    </row>
    <row r="5" spans="1:17" x14ac:dyDescent="0.25">
      <c r="A5" s="6" t="s">
        <v>6</v>
      </c>
      <c r="B5" s="9">
        <v>612.15</v>
      </c>
      <c r="C5" s="26"/>
      <c r="D5" s="12">
        <f>24+585.61-329.52</f>
        <v>280.09000000000003</v>
      </c>
      <c r="E5" s="18">
        <v>542.54999999999995</v>
      </c>
      <c r="F5" s="26">
        <v>0</v>
      </c>
      <c r="G5" s="2">
        <v>16561.400000000001</v>
      </c>
      <c r="H5" s="32">
        <v>3030.35</v>
      </c>
      <c r="I5" s="11">
        <v>1436.2900000000002</v>
      </c>
      <c r="J5" s="12">
        <v>1792.6399999999999</v>
      </c>
      <c r="K5" s="2">
        <v>1633.63</v>
      </c>
      <c r="L5" s="10">
        <v>22546.94</v>
      </c>
      <c r="M5" s="13">
        <v>87.929999999999993</v>
      </c>
      <c r="N5" s="10">
        <v>374.02</v>
      </c>
      <c r="O5" s="34">
        <v>1383.38</v>
      </c>
      <c r="P5" s="18">
        <v>4231.51</v>
      </c>
      <c r="Q5" s="44">
        <v>49.18</v>
      </c>
    </row>
    <row r="6" spans="1:17" x14ac:dyDescent="0.25">
      <c r="A6" s="6" t="s">
        <v>7</v>
      </c>
      <c r="B6" s="9">
        <v>823.94</v>
      </c>
      <c r="C6" s="26">
        <v>1021.35</v>
      </c>
      <c r="D6" s="12">
        <v>232.5</v>
      </c>
      <c r="E6" s="26">
        <v>3580.31</v>
      </c>
      <c r="F6" s="26">
        <v>56.4</v>
      </c>
      <c r="G6" s="2">
        <v>21309.360000000001</v>
      </c>
      <c r="H6" s="32">
        <v>3826.93</v>
      </c>
      <c r="I6" s="11">
        <v>22073.45</v>
      </c>
      <c r="J6" s="12">
        <v>2623.3499999999995</v>
      </c>
      <c r="K6" s="2">
        <v>1279.1500000000001</v>
      </c>
      <c r="L6" s="10">
        <v>10512.199999999999</v>
      </c>
      <c r="M6" s="13">
        <v>228.48</v>
      </c>
      <c r="N6" s="10">
        <v>197.97</v>
      </c>
      <c r="O6" s="10">
        <v>6217.65</v>
      </c>
      <c r="P6" s="18">
        <v>1147.6099999999999</v>
      </c>
      <c r="Q6" s="44">
        <v>30.55</v>
      </c>
    </row>
    <row r="7" spans="1:17" ht="26.25" x14ac:dyDescent="0.25">
      <c r="A7" s="7" t="s">
        <v>18</v>
      </c>
      <c r="B7" s="9">
        <v>3865.57</v>
      </c>
      <c r="C7" s="26"/>
      <c r="D7" s="12">
        <v>31940</v>
      </c>
      <c r="E7" s="18">
        <f>20722.25+1503.84+2459.02</f>
        <v>24685.11</v>
      </c>
      <c r="F7" s="26"/>
      <c r="G7" s="2">
        <v>31650.77</v>
      </c>
      <c r="H7" s="32">
        <v>21875.74</v>
      </c>
      <c r="I7" s="11">
        <v>3334.4399999999996</v>
      </c>
      <c r="J7" s="12">
        <v>105971.39</v>
      </c>
      <c r="K7" s="2">
        <v>9166.42</v>
      </c>
      <c r="L7" s="10">
        <v>17510</v>
      </c>
      <c r="M7" s="13">
        <v>3052.5</v>
      </c>
      <c r="N7" s="10"/>
      <c r="O7" s="11">
        <v>309843.3</v>
      </c>
      <c r="P7" s="18">
        <v>34638.050000000003</v>
      </c>
      <c r="Q7" s="44">
        <v>6993.45</v>
      </c>
    </row>
    <row r="8" spans="1:17" x14ac:dyDescent="0.25">
      <c r="A8" s="7" t="s">
        <v>19</v>
      </c>
      <c r="B8" s="9">
        <v>8784</v>
      </c>
      <c r="C8" s="26"/>
      <c r="D8" s="12">
        <v>2000</v>
      </c>
      <c r="E8" s="26">
        <f>1639.34</f>
        <v>1639.34</v>
      </c>
      <c r="F8" s="26"/>
      <c r="G8" s="27"/>
      <c r="H8" s="28"/>
      <c r="I8" s="11"/>
      <c r="J8" s="12"/>
      <c r="K8" s="2"/>
      <c r="L8" s="10"/>
      <c r="M8" s="13"/>
      <c r="N8" s="29"/>
      <c r="O8" s="11"/>
      <c r="P8" s="26"/>
      <c r="Q8" s="45"/>
    </row>
    <row r="9" spans="1:17" x14ac:dyDescent="0.25">
      <c r="A9" s="6" t="s">
        <v>8</v>
      </c>
      <c r="B9" s="9">
        <v>1198.0899999999999</v>
      </c>
      <c r="C9" s="26"/>
      <c r="D9" s="12"/>
      <c r="E9" s="26">
        <v>2382.5700000000002</v>
      </c>
      <c r="F9" s="26"/>
      <c r="G9" s="2">
        <v>86941.35</v>
      </c>
      <c r="H9" s="31">
        <v>65841.75</v>
      </c>
      <c r="I9" s="11">
        <v>7706.3799999999992</v>
      </c>
      <c r="J9" s="12">
        <v>2382.5600000000004</v>
      </c>
      <c r="K9" s="2">
        <v>3573.88</v>
      </c>
      <c r="L9" s="11">
        <v>489792.9</v>
      </c>
      <c r="M9" s="13"/>
      <c r="N9" s="11">
        <v>1191.28</v>
      </c>
      <c r="O9" s="11">
        <v>3573.88</v>
      </c>
      <c r="P9" s="26">
        <v>16855.68</v>
      </c>
      <c r="Q9" s="46"/>
    </row>
    <row r="10" spans="1:17" x14ac:dyDescent="0.25">
      <c r="A10" s="6" t="s">
        <v>9</v>
      </c>
      <c r="B10" s="9"/>
      <c r="C10" s="30"/>
      <c r="D10" s="12"/>
      <c r="E10" s="26"/>
      <c r="F10" s="26"/>
      <c r="G10" s="2"/>
      <c r="H10" s="32"/>
      <c r="I10" s="11">
        <v>260865</v>
      </c>
      <c r="J10" s="12"/>
      <c r="K10" s="2"/>
      <c r="L10" s="11"/>
      <c r="M10" s="13"/>
      <c r="N10" s="11"/>
      <c r="O10" s="11"/>
      <c r="P10" s="26"/>
      <c r="Q10" s="45"/>
    </row>
    <row r="11" spans="1:17" x14ac:dyDescent="0.25">
      <c r="A11" s="6" t="s">
        <v>10</v>
      </c>
      <c r="B11" s="9"/>
      <c r="C11" s="30"/>
      <c r="D11" s="12"/>
      <c r="E11" s="26"/>
      <c r="F11" s="26"/>
      <c r="G11" s="27"/>
      <c r="H11" s="33"/>
      <c r="I11" s="11">
        <v>10825.529999999999</v>
      </c>
      <c r="J11" s="12"/>
      <c r="K11" s="2">
        <v>2668449.44</v>
      </c>
      <c r="L11" s="11">
        <v>407384.53</v>
      </c>
      <c r="M11" s="13">
        <v>489475.10000000015</v>
      </c>
      <c r="N11" s="11">
        <v>196073.78</v>
      </c>
      <c r="O11" s="11"/>
      <c r="P11" s="26"/>
      <c r="Q11" s="45"/>
    </row>
    <row r="12" spans="1:17" x14ac:dyDescent="0.25">
      <c r="A12" s="6" t="s">
        <v>11</v>
      </c>
      <c r="B12" s="9"/>
      <c r="C12" s="30"/>
      <c r="D12" s="12"/>
      <c r="E12" s="26"/>
      <c r="F12" s="26"/>
      <c r="G12" s="27"/>
      <c r="H12" s="33"/>
      <c r="I12" s="11"/>
      <c r="J12" s="12"/>
      <c r="K12" s="2"/>
      <c r="L12" s="11">
        <v>13246.839999999997</v>
      </c>
      <c r="M12" s="13"/>
      <c r="N12" s="11"/>
      <c r="O12" s="11"/>
      <c r="P12" s="26"/>
      <c r="Q12" s="45"/>
    </row>
    <row r="13" spans="1:17" x14ac:dyDescent="0.25">
      <c r="A13" s="6" t="s">
        <v>12</v>
      </c>
      <c r="B13" s="9"/>
      <c r="C13" s="30"/>
      <c r="D13" s="12"/>
      <c r="E13" s="26">
        <v>885.44</v>
      </c>
      <c r="F13" s="26"/>
      <c r="G13" s="27"/>
      <c r="H13" s="33"/>
      <c r="I13" s="11"/>
      <c r="J13" s="12"/>
      <c r="K13" s="2"/>
      <c r="L13" s="11">
        <v>122173.63000000006</v>
      </c>
      <c r="M13" s="13"/>
      <c r="N13" s="11"/>
      <c r="O13" s="11"/>
      <c r="P13" s="26"/>
      <c r="Q13" s="45"/>
    </row>
    <row r="14" spans="1:17" x14ac:dyDescent="0.25">
      <c r="A14" s="6" t="s">
        <v>20</v>
      </c>
      <c r="B14" s="9">
        <v>390.98</v>
      </c>
      <c r="C14" s="26">
        <v>468.16</v>
      </c>
      <c r="D14" s="12">
        <v>156.05000000000001</v>
      </c>
      <c r="E14" s="26"/>
      <c r="F14" s="26"/>
      <c r="G14" s="2">
        <v>30794.62</v>
      </c>
      <c r="H14" s="32">
        <v>1994.32</v>
      </c>
      <c r="I14" s="11">
        <v>28475.79</v>
      </c>
      <c r="J14" s="12">
        <v>1077.9399999999998</v>
      </c>
      <c r="K14" s="2">
        <v>332.84</v>
      </c>
      <c r="L14" s="11">
        <v>21741.230000000003</v>
      </c>
      <c r="M14" s="13">
        <v>190.31</v>
      </c>
      <c r="N14" s="11">
        <v>838.17</v>
      </c>
      <c r="O14" s="11">
        <v>1491.15</v>
      </c>
      <c r="P14" s="26">
        <v>248.89</v>
      </c>
      <c r="Q14" s="44">
        <v>168.01</v>
      </c>
    </row>
    <row r="15" spans="1:17" x14ac:dyDescent="0.25">
      <c r="A15" s="6" t="s">
        <v>13</v>
      </c>
      <c r="B15" s="9">
        <v>1799.88</v>
      </c>
      <c r="C15" s="26"/>
      <c r="D15" s="12">
        <v>0</v>
      </c>
      <c r="E15" s="26">
        <v>3807.11</v>
      </c>
      <c r="F15" s="26"/>
      <c r="G15" s="2">
        <v>34342.559999999998</v>
      </c>
      <c r="H15" s="31">
        <v>2541.56</v>
      </c>
      <c r="I15" s="11">
        <v>10555.189999999999</v>
      </c>
      <c r="J15" s="12">
        <v>3061.25</v>
      </c>
      <c r="K15" s="2">
        <v>5104.07</v>
      </c>
      <c r="L15" s="11">
        <v>56336.569999999992</v>
      </c>
      <c r="M15" s="13">
        <v>16898.759999999995</v>
      </c>
      <c r="N15" s="11">
        <v>16117.3</v>
      </c>
      <c r="O15" s="11">
        <v>12021.46</v>
      </c>
      <c r="P15" s="26">
        <v>6241.48</v>
      </c>
      <c r="Q15" s="46"/>
    </row>
    <row r="16" spans="1:17" ht="26.25" x14ac:dyDescent="0.25">
      <c r="A16" s="6" t="s">
        <v>14</v>
      </c>
      <c r="B16" s="9">
        <v>988.1</v>
      </c>
      <c r="C16" s="30"/>
      <c r="D16" s="12">
        <v>0</v>
      </c>
      <c r="E16" s="26">
        <v>1976.28</v>
      </c>
      <c r="F16" s="26"/>
      <c r="G16" s="2">
        <v>23013.09</v>
      </c>
      <c r="H16" s="31">
        <v>2590.4699999999998</v>
      </c>
      <c r="I16" s="11">
        <v>4940.7299999999968</v>
      </c>
      <c r="J16" s="12">
        <v>1976.2799999999986</v>
      </c>
      <c r="K16" s="2">
        <v>2964.42</v>
      </c>
      <c r="L16" s="11">
        <v>68212.000000000015</v>
      </c>
      <c r="M16" s="13">
        <v>4459.5199999999995</v>
      </c>
      <c r="N16" s="11">
        <v>2170.4299999999998</v>
      </c>
      <c r="O16" s="11">
        <v>4108.0200000000004</v>
      </c>
      <c r="P16" s="26">
        <v>3952.5</v>
      </c>
      <c r="Q16" s="46"/>
    </row>
    <row r="17" spans="1:17" x14ac:dyDescent="0.25">
      <c r="A17" s="6" t="s">
        <v>16</v>
      </c>
      <c r="B17" s="9"/>
      <c r="C17" s="26"/>
      <c r="D17" s="12"/>
      <c r="E17" s="26"/>
      <c r="F17" s="26"/>
      <c r="G17" s="2"/>
      <c r="H17" s="31"/>
      <c r="I17" s="11"/>
      <c r="J17" s="12"/>
      <c r="K17" s="2"/>
      <c r="L17" s="11"/>
      <c r="M17" s="13"/>
      <c r="N17" s="11"/>
      <c r="O17" s="11"/>
      <c r="P17" s="26"/>
      <c r="Q17" s="45"/>
    </row>
    <row r="18" spans="1:17" x14ac:dyDescent="0.25">
      <c r="A18" s="6" t="s">
        <v>15</v>
      </c>
      <c r="B18" s="9">
        <v>167.44</v>
      </c>
      <c r="C18" s="26">
        <v>274</v>
      </c>
      <c r="D18" s="12">
        <v>92</v>
      </c>
      <c r="E18" s="26">
        <v>264.51</v>
      </c>
      <c r="F18" s="26">
        <v>100</v>
      </c>
      <c r="G18" s="2">
        <v>5951.27</v>
      </c>
      <c r="H18" s="31">
        <v>2304.98</v>
      </c>
      <c r="I18" s="11">
        <v>5580.96</v>
      </c>
      <c r="J18" s="12">
        <v>381.61</v>
      </c>
      <c r="K18" s="2">
        <v>712.46</v>
      </c>
      <c r="L18" s="11">
        <v>16547.300000000003</v>
      </c>
      <c r="M18" s="13">
        <v>36.4</v>
      </c>
      <c r="N18" s="11">
        <v>20.93</v>
      </c>
      <c r="O18" s="11">
        <v>885.93</v>
      </c>
      <c r="P18" s="26">
        <v>12745.33</v>
      </c>
      <c r="Q18" s="44">
        <v>58320.91</v>
      </c>
    </row>
    <row r="19" spans="1:17" x14ac:dyDescent="0.25">
      <c r="A19" s="6" t="s">
        <v>1</v>
      </c>
      <c r="B19" s="9">
        <v>3214.84</v>
      </c>
      <c r="C19" s="26"/>
      <c r="D19" s="12">
        <v>0</v>
      </c>
      <c r="E19" s="26">
        <v>6429.68</v>
      </c>
      <c r="F19" s="26"/>
      <c r="G19" s="2">
        <v>74075.960000000006</v>
      </c>
      <c r="H19" s="31">
        <v>4884.09</v>
      </c>
      <c r="I19" s="11">
        <v>17452.41</v>
      </c>
      <c r="J19" s="12">
        <v>7965.68</v>
      </c>
      <c r="K19" s="2">
        <v>9644.52</v>
      </c>
      <c r="L19" s="11">
        <v>112415.30999999998</v>
      </c>
      <c r="M19" s="13">
        <v>17529.87</v>
      </c>
      <c r="N19" s="11">
        <v>19328.84</v>
      </c>
      <c r="O19" s="11">
        <v>10308.6</v>
      </c>
      <c r="P19" s="26">
        <v>13719.55</v>
      </c>
      <c r="Q19" s="44"/>
    </row>
    <row r="20" spans="1:17" x14ac:dyDescent="0.25">
      <c r="A20" s="6" t="s">
        <v>2</v>
      </c>
      <c r="B20" s="9">
        <f>48301.72+4500</f>
        <v>52801.72</v>
      </c>
      <c r="C20" s="26">
        <v>60197.72</v>
      </c>
      <c r="D20" s="12">
        <v>20098.34</v>
      </c>
      <c r="E20" s="26">
        <f>75867.39+3000</f>
        <v>78867.39</v>
      </c>
      <c r="F20" s="26">
        <v>1572.74</v>
      </c>
      <c r="G20" s="2">
        <v>841075.78</v>
      </c>
      <c r="H20" s="31">
        <v>83203.28</v>
      </c>
      <c r="I20" s="11">
        <v>488533.22000000003</v>
      </c>
      <c r="J20" s="12">
        <v>67481.01999999999</v>
      </c>
      <c r="K20" s="2">
        <v>91889.89</v>
      </c>
      <c r="L20" s="11">
        <v>1326659.81</v>
      </c>
      <c r="M20" s="12">
        <v>20471.88</v>
      </c>
      <c r="N20" s="11">
        <v>16873.73</v>
      </c>
      <c r="O20" s="11">
        <v>224911.3</v>
      </c>
      <c r="P20" s="11">
        <v>62343.020000000004</v>
      </c>
      <c r="Q20" s="47">
        <v>5431.11</v>
      </c>
    </row>
    <row r="21" spans="1:17" x14ac:dyDescent="0.25">
      <c r="A21" s="6" t="s">
        <v>3</v>
      </c>
      <c r="B21" s="9">
        <v>476.7</v>
      </c>
      <c r="C21" s="26"/>
      <c r="D21" s="12">
        <v>1754</v>
      </c>
      <c r="E21" s="26">
        <v>152.4</v>
      </c>
      <c r="F21" s="26"/>
      <c r="G21" s="2">
        <v>26920.080000000002</v>
      </c>
      <c r="H21" s="31">
        <v>4173.6099999999997</v>
      </c>
      <c r="I21" s="11"/>
      <c r="J21" s="12">
        <v>3562.01</v>
      </c>
      <c r="K21" s="2">
        <v>199</v>
      </c>
      <c r="L21" s="11">
        <v>5914.88</v>
      </c>
      <c r="M21" s="13">
        <v>1845.78</v>
      </c>
      <c r="N21" s="11">
        <v>285.75</v>
      </c>
      <c r="O21" s="11">
        <v>1430.2</v>
      </c>
      <c r="P21" s="26"/>
      <c r="Q21" s="44"/>
    </row>
    <row r="22" spans="1:17" x14ac:dyDescent="0.25">
      <c r="A22" s="6" t="s">
        <v>17</v>
      </c>
      <c r="B22" s="9"/>
      <c r="C22" s="26"/>
      <c r="D22" s="12"/>
      <c r="E22" s="26"/>
      <c r="F22" s="26"/>
      <c r="G22" s="2"/>
      <c r="H22" s="31"/>
      <c r="I22" s="11"/>
      <c r="J22" s="12"/>
      <c r="K22" s="2"/>
      <c r="L22" s="11"/>
      <c r="M22" s="13"/>
      <c r="N22" s="11"/>
      <c r="O22" s="11"/>
      <c r="P22" s="26"/>
      <c r="Q22" s="44"/>
    </row>
    <row r="23" spans="1:17" x14ac:dyDescent="0.25">
      <c r="A23" s="7" t="s">
        <v>24</v>
      </c>
      <c r="B23" s="9">
        <f>2524.02+226.51</f>
        <v>2750.5299999999997</v>
      </c>
      <c r="C23" s="26">
        <v>80.449999999999804</v>
      </c>
      <c r="D23" s="12">
        <v>1442.64</v>
      </c>
      <c r="E23" s="18">
        <v>2119.6799999999998</v>
      </c>
      <c r="F23" s="26">
        <f>2.26+336.47</f>
        <v>338.73</v>
      </c>
      <c r="G23" s="2">
        <v>24533.21</v>
      </c>
      <c r="H23" s="32">
        <v>4664.17</v>
      </c>
      <c r="I23" s="11">
        <v>12790.359999999997</v>
      </c>
      <c r="J23" s="12">
        <v>5664.8499999999995</v>
      </c>
      <c r="K23" s="2">
        <v>117319.27</v>
      </c>
      <c r="L23" s="10">
        <v>80805.219999999914</v>
      </c>
      <c r="M23" s="13">
        <v>29359.890000000003</v>
      </c>
      <c r="N23" s="10">
        <v>12461.63</v>
      </c>
      <c r="O23" s="10">
        <v>4038.21</v>
      </c>
      <c r="P23" s="18">
        <v>6389.17</v>
      </c>
      <c r="Q23" s="44">
        <v>1183.1600000000001</v>
      </c>
    </row>
    <row r="24" spans="1:17" x14ac:dyDescent="0.25">
      <c r="A24" s="48" t="s">
        <v>21</v>
      </c>
      <c r="B24" s="9"/>
      <c r="C24" s="26"/>
      <c r="D24" s="12"/>
      <c r="E24" s="18"/>
      <c r="F24" s="26"/>
      <c r="G24" s="2"/>
      <c r="H24" s="32"/>
      <c r="I24" s="11"/>
      <c r="J24" s="12"/>
      <c r="K24" s="2"/>
      <c r="L24" s="10"/>
      <c r="M24" s="13"/>
      <c r="N24" s="10"/>
      <c r="O24" s="10"/>
      <c r="P24" s="18"/>
      <c r="Q24" s="44"/>
    </row>
    <row r="25" spans="1:17" x14ac:dyDescent="0.25">
      <c r="A25" s="48" t="s">
        <v>22</v>
      </c>
      <c r="B25" s="9"/>
      <c r="C25" s="26"/>
      <c r="D25" s="12"/>
      <c r="E25" s="18"/>
      <c r="F25" s="26"/>
      <c r="G25" s="2"/>
      <c r="H25" s="32"/>
      <c r="I25" s="11"/>
      <c r="J25" s="12"/>
      <c r="K25" s="2"/>
      <c r="L25" s="10"/>
      <c r="M25" s="13"/>
      <c r="N25" s="10"/>
      <c r="O25" s="10"/>
      <c r="P25" s="18"/>
      <c r="Q25" s="44"/>
    </row>
    <row r="26" spans="1:17" s="5" customFormat="1" ht="15.75" x14ac:dyDescent="0.25">
      <c r="A26" s="49" t="s">
        <v>5</v>
      </c>
      <c r="B26" s="39">
        <f>SUM(B5:B25)</f>
        <v>77873.939999999988</v>
      </c>
      <c r="C26" s="39">
        <f t="shared" ref="C26:F26" si="0">SUM(C5:C25)</f>
        <v>62041.68</v>
      </c>
      <c r="D26" s="39">
        <f t="shared" si="0"/>
        <v>57995.619999999995</v>
      </c>
      <c r="E26" s="39">
        <f t="shared" si="0"/>
        <v>127332.37</v>
      </c>
      <c r="F26" s="39">
        <f t="shared" si="0"/>
        <v>2067.87</v>
      </c>
      <c r="G26" s="40">
        <v>1217169.4500000002</v>
      </c>
      <c r="H26" s="40">
        <v>200931.25</v>
      </c>
      <c r="I26" s="40">
        <v>874569.74999999988</v>
      </c>
      <c r="J26" s="40">
        <v>203940.58000000002</v>
      </c>
      <c r="K26" s="41">
        <v>2912268.9899999998</v>
      </c>
      <c r="L26" s="41">
        <v>2771799.36</v>
      </c>
      <c r="M26" s="41">
        <v>583636.42000000027</v>
      </c>
      <c r="N26" s="41">
        <v>265933.82999999996</v>
      </c>
      <c r="O26" s="41">
        <v>580213.07999999996</v>
      </c>
      <c r="P26" s="41">
        <v>162512.79</v>
      </c>
      <c r="Q26" s="50">
        <v>72176.37000000001</v>
      </c>
    </row>
    <row r="27" spans="1:17" s="4" customFormat="1" ht="15.75" x14ac:dyDescent="0.25">
      <c r="A27" s="36" t="s">
        <v>25</v>
      </c>
      <c r="B27" s="19">
        <v>12256</v>
      </c>
      <c r="C27" s="19">
        <v>11069</v>
      </c>
      <c r="D27" s="19">
        <v>9937</v>
      </c>
      <c r="E27" s="19">
        <v>19781</v>
      </c>
      <c r="F27" s="19">
        <v>289</v>
      </c>
      <c r="G27" s="37">
        <v>176467</v>
      </c>
      <c r="H27" s="37">
        <v>31429</v>
      </c>
      <c r="I27" s="37">
        <v>91863</v>
      </c>
      <c r="J27" s="37">
        <v>32333</v>
      </c>
      <c r="K27" s="37">
        <v>19240</v>
      </c>
      <c r="L27" s="37">
        <v>337235</v>
      </c>
      <c r="M27" s="37">
        <v>4326</v>
      </c>
      <c r="N27" s="37">
        <v>3322</v>
      </c>
      <c r="O27" s="37">
        <v>98990</v>
      </c>
      <c r="P27" s="37">
        <v>20933</v>
      </c>
      <c r="Q27" s="51">
        <v>2285.06</v>
      </c>
    </row>
    <row r="28" spans="1:17" ht="15.75" x14ac:dyDescent="0.25">
      <c r="A28" s="35" t="s">
        <v>23</v>
      </c>
      <c r="B28" s="42">
        <v>1056</v>
      </c>
      <c r="C28" s="42">
        <v>953</v>
      </c>
      <c r="D28" s="42">
        <v>856</v>
      </c>
      <c r="E28" s="42">
        <v>1704</v>
      </c>
      <c r="F28" s="42">
        <v>25</v>
      </c>
      <c r="G28" s="37">
        <v>15200</v>
      </c>
      <c r="H28" s="37">
        <v>2707</v>
      </c>
      <c r="I28" s="37">
        <v>7913</v>
      </c>
      <c r="J28" s="37">
        <v>2785</v>
      </c>
      <c r="K28" s="37">
        <v>1657</v>
      </c>
      <c r="L28" s="37">
        <v>29048</v>
      </c>
      <c r="M28" s="37">
        <v>373</v>
      </c>
      <c r="N28" s="37">
        <v>286</v>
      </c>
      <c r="O28" s="37">
        <v>8526</v>
      </c>
      <c r="P28" s="37">
        <v>1803</v>
      </c>
      <c r="Q28" s="51">
        <v>196</v>
      </c>
    </row>
    <row r="29" spans="1:17" ht="32.25" thickBot="1" x14ac:dyDescent="0.3">
      <c r="A29" s="24" t="s">
        <v>26</v>
      </c>
      <c r="B29" s="16">
        <f>+B26+B27+B28</f>
        <v>91185.939999999988</v>
      </c>
      <c r="C29" s="16">
        <f t="shared" ref="C29:Q29" si="1">+C26+C27+C28</f>
        <v>74063.679999999993</v>
      </c>
      <c r="D29" s="16">
        <f t="shared" si="1"/>
        <v>68788.62</v>
      </c>
      <c r="E29" s="16">
        <f t="shared" si="1"/>
        <v>148817.37</v>
      </c>
      <c r="F29" s="16">
        <f t="shared" si="1"/>
        <v>2381.87</v>
      </c>
      <c r="G29" s="16">
        <f t="shared" si="1"/>
        <v>1408836.4500000002</v>
      </c>
      <c r="H29" s="16">
        <f t="shared" si="1"/>
        <v>235067.25</v>
      </c>
      <c r="I29" s="16">
        <f t="shared" si="1"/>
        <v>974345.74999999988</v>
      </c>
      <c r="J29" s="16">
        <f t="shared" si="1"/>
        <v>239058.58000000002</v>
      </c>
      <c r="K29" s="16">
        <f t="shared" si="1"/>
        <v>2933165.9899999998</v>
      </c>
      <c r="L29" s="16">
        <f t="shared" si="1"/>
        <v>3138082.36</v>
      </c>
      <c r="M29" s="16">
        <f t="shared" si="1"/>
        <v>588335.42000000027</v>
      </c>
      <c r="N29" s="16">
        <f t="shared" si="1"/>
        <v>269541.82999999996</v>
      </c>
      <c r="O29" s="16">
        <f t="shared" si="1"/>
        <v>687729.08</v>
      </c>
      <c r="P29" s="16">
        <f t="shared" si="1"/>
        <v>185248.79</v>
      </c>
      <c r="Q29" s="52">
        <f t="shared" si="1"/>
        <v>74657.430000000008</v>
      </c>
    </row>
    <row r="30" spans="1:17" x14ac:dyDescent="0.25">
      <c r="B30" s="25"/>
      <c r="C30" s="25"/>
      <c r="D30" s="25"/>
      <c r="E30" s="25"/>
      <c r="F30" s="25"/>
    </row>
    <row r="31" spans="1:17" x14ac:dyDescent="0.25">
      <c r="B31" s="25"/>
      <c r="C31" s="25"/>
      <c r="D31" s="25"/>
      <c r="E31" s="25"/>
      <c r="F31" s="25"/>
    </row>
  </sheetData>
  <mergeCells count="2">
    <mergeCell ref="A1:Q1"/>
    <mergeCell ref="A2:Q2"/>
  </mergeCells>
  <pageMargins left="0.7" right="0.7" top="0.75" bottom="0.75" header="0.3" footer="0.3"/>
  <pageSetup paperSize="8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Contabilizzati 2019</vt:lpstr>
    </vt:vector>
  </TitlesOfParts>
  <Company>Consorzio Desio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Grazioli</dc:creator>
  <cp:lastModifiedBy>Rossana Grazioli</cp:lastModifiedBy>
  <cp:lastPrinted>2021-04-13T15:20:59Z</cp:lastPrinted>
  <dcterms:created xsi:type="dcterms:W3CDTF">2017-04-18T07:51:34Z</dcterms:created>
  <dcterms:modified xsi:type="dcterms:W3CDTF">2021-05-31T08:53:20Z</dcterms:modified>
</cp:coreProperties>
</file>